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岳西、君王、濉溪服务区营业收入明细表" sheetId="1" r:id="rId1"/>
  </sheets>
  <calcPr calcId="144525"/>
</workbook>
</file>

<file path=xl/sharedStrings.xml><?xml version="1.0" encoding="utf-8"?>
<sst xmlns="http://schemas.openxmlformats.org/spreadsheetml/2006/main" count="57" uniqueCount="24">
  <si>
    <t>岳西、君王、濉溪服务区营业收入明细表</t>
  </si>
  <si>
    <t>单位：万元</t>
  </si>
  <si>
    <t>项目</t>
  </si>
  <si>
    <t>2016年</t>
  </si>
  <si>
    <t>2017年</t>
  </si>
  <si>
    <t>2018年</t>
  </si>
  <si>
    <t>2019年</t>
  </si>
  <si>
    <t>2020年</t>
  </si>
  <si>
    <t>预算</t>
  </si>
  <si>
    <t>实际</t>
  </si>
  <si>
    <t>完成率</t>
  </si>
  <si>
    <t>岳西</t>
  </si>
  <si>
    <t>自营收入</t>
  </si>
  <si>
    <t>便利店</t>
  </si>
  <si>
    <t>餐饮（含小吃）</t>
  </si>
  <si>
    <t>客房及其他</t>
  </si>
  <si>
    <t>小计</t>
  </si>
  <si>
    <t>非自营收入</t>
  </si>
  <si>
    <t>商铺</t>
  </si>
  <si>
    <t>物业管理费</t>
  </si>
  <si>
    <t>充电桩及其他</t>
  </si>
  <si>
    <t>合  计</t>
  </si>
  <si>
    <t>君王</t>
  </si>
  <si>
    <t>濉溪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</si>
</sst>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11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5" fillId="7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/>
    </xf>
    <xf numFmtId="176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right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0年10月经营分析表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D35" sqref="D35"/>
    </sheetView>
  </sheetViews>
  <sheetFormatPr defaultColWidth="9" defaultRowHeight="13.5"/>
  <cols>
    <col min="1" max="1" width="5.25" customWidth="1"/>
    <col min="2" max="2" width="6.375" customWidth="1"/>
    <col min="3" max="3" width="11.75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4:14">
      <c r="N2" t="s">
        <v>1</v>
      </c>
    </row>
    <row r="3" ht="15" customHeight="1" spans="1:16">
      <c r="A3" s="2" t="s">
        <v>2</v>
      </c>
      <c r="B3" s="2"/>
      <c r="C3" s="2"/>
      <c r="D3" s="3" t="s">
        <v>3</v>
      </c>
      <c r="E3" s="3"/>
      <c r="F3" s="3"/>
      <c r="G3" s="3" t="s">
        <v>4</v>
      </c>
      <c r="H3" s="3"/>
      <c r="I3" s="3"/>
      <c r="J3" s="3" t="s">
        <v>5</v>
      </c>
      <c r="K3" s="3"/>
      <c r="L3" s="3"/>
      <c r="M3" s="3" t="s">
        <v>6</v>
      </c>
      <c r="N3" s="3"/>
      <c r="O3" s="3"/>
      <c r="P3" s="3" t="s">
        <v>7</v>
      </c>
    </row>
    <row r="4" ht="15" customHeight="1" spans="1:16">
      <c r="A4" s="2"/>
      <c r="B4" s="2"/>
      <c r="C4" s="2"/>
      <c r="D4" s="3" t="s">
        <v>8</v>
      </c>
      <c r="E4" s="3" t="s">
        <v>9</v>
      </c>
      <c r="F4" s="3" t="s">
        <v>10</v>
      </c>
      <c r="G4" s="3" t="s">
        <v>8</v>
      </c>
      <c r="H4" s="3" t="s">
        <v>9</v>
      </c>
      <c r="I4" s="3" t="s">
        <v>10</v>
      </c>
      <c r="J4" s="3" t="s">
        <v>8</v>
      </c>
      <c r="K4" s="3" t="s">
        <v>9</v>
      </c>
      <c r="L4" s="3" t="s">
        <v>10</v>
      </c>
      <c r="M4" s="3" t="s">
        <v>8</v>
      </c>
      <c r="N4" s="3" t="s">
        <v>9</v>
      </c>
      <c r="O4" s="3" t="s">
        <v>10</v>
      </c>
      <c r="P4" s="3" t="s">
        <v>8</v>
      </c>
    </row>
    <row r="5" ht="15" customHeight="1" spans="1:16">
      <c r="A5" s="4" t="s">
        <v>11</v>
      </c>
      <c r="B5" s="5" t="s">
        <v>12</v>
      </c>
      <c r="C5" s="6" t="s">
        <v>13</v>
      </c>
      <c r="D5" s="7">
        <v>66.5</v>
      </c>
      <c r="E5" s="7">
        <v>109.07</v>
      </c>
      <c r="F5" s="8">
        <f>E5/D5</f>
        <v>1.64015037593985</v>
      </c>
      <c r="G5" s="7">
        <v>107.35</v>
      </c>
      <c r="H5" s="7">
        <v>161.32</v>
      </c>
      <c r="I5" s="8">
        <f>H5/G5</f>
        <v>1.50274802049371</v>
      </c>
      <c r="J5" s="7">
        <v>183</v>
      </c>
      <c r="K5" s="7">
        <v>206.1</v>
      </c>
      <c r="L5" s="8">
        <f>K5/J5</f>
        <v>1.12622950819672</v>
      </c>
      <c r="M5" s="7">
        <v>308</v>
      </c>
      <c r="N5" s="7">
        <v>310.04</v>
      </c>
      <c r="O5" s="8">
        <f>N5/M5</f>
        <v>1.00662337662338</v>
      </c>
      <c r="P5" s="7">
        <v>366.01</v>
      </c>
    </row>
    <row r="6" ht="15" customHeight="1" spans="1:16">
      <c r="A6" s="9"/>
      <c r="B6" s="5"/>
      <c r="C6" s="6" t="s">
        <v>14</v>
      </c>
      <c r="D6" s="7"/>
      <c r="E6" s="7">
        <v>10.18</v>
      </c>
      <c r="F6" s="8"/>
      <c r="G6" s="7">
        <v>12.26</v>
      </c>
      <c r="H6" s="7">
        <v>17.77</v>
      </c>
      <c r="I6" s="8">
        <f t="shared" ref="I6:I12" si="0">H6/G6</f>
        <v>1.44942903752039</v>
      </c>
      <c r="J6" s="7">
        <v>137</v>
      </c>
      <c r="K6" s="7">
        <f>184.83+17.41</f>
        <v>202.24</v>
      </c>
      <c r="L6" s="8">
        <f t="shared" ref="L6:L12" si="1">K6/J6</f>
        <v>1.47620437956204</v>
      </c>
      <c r="M6" s="7">
        <v>164</v>
      </c>
      <c r="N6" s="7">
        <f>267.63+21.94</f>
        <v>289.57</v>
      </c>
      <c r="O6" s="8">
        <f t="shared" ref="O6:O12" si="2">N6/M6</f>
        <v>1.76567073170732</v>
      </c>
      <c r="P6" s="7">
        <v>335.85</v>
      </c>
    </row>
    <row r="7" ht="15" customHeight="1" spans="1:16">
      <c r="A7" s="9"/>
      <c r="B7" s="5"/>
      <c r="C7" s="6" t="s">
        <v>15</v>
      </c>
      <c r="D7" s="7"/>
      <c r="E7" s="7"/>
      <c r="F7" s="8"/>
      <c r="G7" s="7"/>
      <c r="H7" s="7"/>
      <c r="I7" s="8"/>
      <c r="J7" s="7"/>
      <c r="K7" s="7"/>
      <c r="L7" s="8"/>
      <c r="M7" s="7"/>
      <c r="N7" s="7"/>
      <c r="O7" s="8"/>
      <c r="P7" s="7"/>
    </row>
    <row r="8" ht="15" customHeight="1" spans="1:16">
      <c r="A8" s="9"/>
      <c r="B8" s="5"/>
      <c r="C8" s="6" t="s">
        <v>16</v>
      </c>
      <c r="D8" s="10">
        <f>SUM(D5:D7)</f>
        <v>66.5</v>
      </c>
      <c r="E8" s="10">
        <f>SUM(E5:E7)</f>
        <v>119.25</v>
      </c>
      <c r="F8" s="11">
        <f t="shared" ref="F8:F12" si="3">E8/D8</f>
        <v>1.79323308270677</v>
      </c>
      <c r="G8" s="10">
        <f>SUM(G5:G7)</f>
        <v>119.61</v>
      </c>
      <c r="H8" s="10">
        <f>SUM(H5:H7)</f>
        <v>179.09</v>
      </c>
      <c r="I8" s="11">
        <f t="shared" si="0"/>
        <v>1.49728283588329</v>
      </c>
      <c r="J8" s="10">
        <f>SUM(J5:J7)</f>
        <v>320</v>
      </c>
      <c r="K8" s="10">
        <f>SUM(K5:K7)</f>
        <v>408.34</v>
      </c>
      <c r="L8" s="11">
        <f t="shared" si="1"/>
        <v>1.2760625</v>
      </c>
      <c r="M8" s="10">
        <f>SUM(M5:M7)</f>
        <v>472</v>
      </c>
      <c r="N8" s="10">
        <f>SUM(N5:N7)</f>
        <v>599.61</v>
      </c>
      <c r="O8" s="11">
        <f t="shared" si="2"/>
        <v>1.27036016949153</v>
      </c>
      <c r="P8" s="10">
        <f>SUM(P5:P7)</f>
        <v>701.86</v>
      </c>
    </row>
    <row r="9" ht="15" customHeight="1" spans="1:16">
      <c r="A9" s="9"/>
      <c r="B9" s="5" t="s">
        <v>17</v>
      </c>
      <c r="C9" s="6" t="s">
        <v>18</v>
      </c>
      <c r="D9" s="7"/>
      <c r="E9" s="7"/>
      <c r="F9" s="8"/>
      <c r="G9" s="7"/>
      <c r="H9" s="7"/>
      <c r="I9" s="8"/>
      <c r="J9" s="7"/>
      <c r="K9" s="7"/>
      <c r="L9" s="8"/>
      <c r="M9" s="7"/>
      <c r="N9" s="7"/>
      <c r="O9" s="8"/>
      <c r="P9" s="7"/>
    </row>
    <row r="10" ht="15" customHeight="1" spans="1:16">
      <c r="A10" s="9"/>
      <c r="B10" s="5"/>
      <c r="C10" s="6" t="s">
        <v>19</v>
      </c>
      <c r="D10" s="12">
        <v>33</v>
      </c>
      <c r="E10" s="12">
        <v>33</v>
      </c>
      <c r="F10" s="13">
        <f t="shared" si="3"/>
        <v>1</v>
      </c>
      <c r="G10" s="12">
        <v>33</v>
      </c>
      <c r="H10" s="12">
        <v>33</v>
      </c>
      <c r="I10" s="13">
        <f t="shared" si="0"/>
        <v>1</v>
      </c>
      <c r="J10" s="12">
        <v>33</v>
      </c>
      <c r="K10" s="12">
        <v>33</v>
      </c>
      <c r="L10" s="13">
        <f t="shared" si="1"/>
        <v>1</v>
      </c>
      <c r="M10" s="12">
        <v>38</v>
      </c>
      <c r="N10" s="12">
        <v>38</v>
      </c>
      <c r="O10" s="13">
        <f t="shared" si="2"/>
        <v>1</v>
      </c>
      <c r="P10" s="12">
        <v>38</v>
      </c>
    </row>
    <row r="11" spans="1:16">
      <c r="A11" s="9"/>
      <c r="B11" s="5"/>
      <c r="C11" s="6" t="s">
        <v>20</v>
      </c>
      <c r="D11" s="12">
        <v>4</v>
      </c>
      <c r="E11" s="12">
        <v>4</v>
      </c>
      <c r="F11" s="13">
        <f t="shared" si="3"/>
        <v>1</v>
      </c>
      <c r="G11" s="12">
        <v>10</v>
      </c>
      <c r="H11" s="12">
        <v>10</v>
      </c>
      <c r="I11" s="13">
        <f t="shared" si="0"/>
        <v>1</v>
      </c>
      <c r="J11" s="12">
        <v>10</v>
      </c>
      <c r="K11" s="12">
        <v>10</v>
      </c>
      <c r="L11" s="13">
        <f t="shared" si="1"/>
        <v>1</v>
      </c>
      <c r="M11" s="12">
        <v>10</v>
      </c>
      <c r="N11" s="12">
        <v>10</v>
      </c>
      <c r="O11" s="13">
        <f t="shared" si="2"/>
        <v>1</v>
      </c>
      <c r="P11" s="12">
        <v>10</v>
      </c>
    </row>
    <row r="12" spans="1:16">
      <c r="A12" s="9"/>
      <c r="B12" s="5"/>
      <c r="C12" s="6" t="s">
        <v>16</v>
      </c>
      <c r="D12" s="10">
        <f>SUM(D9:D11)</f>
        <v>37</v>
      </c>
      <c r="E12" s="10">
        <f t="shared" ref="E12:P12" si="4">SUM(E9:E11)</f>
        <v>37</v>
      </c>
      <c r="F12" s="11">
        <f t="shared" si="3"/>
        <v>1</v>
      </c>
      <c r="G12" s="10">
        <f t="shared" si="4"/>
        <v>43</v>
      </c>
      <c r="H12" s="10">
        <f t="shared" si="4"/>
        <v>43</v>
      </c>
      <c r="I12" s="11">
        <f t="shared" si="0"/>
        <v>1</v>
      </c>
      <c r="J12" s="10">
        <f t="shared" si="4"/>
        <v>43</v>
      </c>
      <c r="K12" s="10">
        <f t="shared" si="4"/>
        <v>43</v>
      </c>
      <c r="L12" s="11">
        <f t="shared" si="1"/>
        <v>1</v>
      </c>
      <c r="M12" s="10">
        <f t="shared" si="4"/>
        <v>48</v>
      </c>
      <c r="N12" s="10">
        <f t="shared" si="4"/>
        <v>48</v>
      </c>
      <c r="O12" s="11">
        <f t="shared" si="2"/>
        <v>1</v>
      </c>
      <c r="P12" s="10">
        <f t="shared" si="4"/>
        <v>48</v>
      </c>
    </row>
    <row r="13" spans="1:16">
      <c r="A13" s="14"/>
      <c r="B13" s="15" t="s">
        <v>21</v>
      </c>
      <c r="C13" s="16"/>
      <c r="D13" s="17">
        <f>D8+D12</f>
        <v>103.5</v>
      </c>
      <c r="E13" s="17">
        <f t="shared" ref="E13:P13" si="5">E8+E12</f>
        <v>156.25</v>
      </c>
      <c r="F13" s="17">
        <f t="shared" si="5"/>
        <v>2.79323308270677</v>
      </c>
      <c r="G13" s="17">
        <f t="shared" si="5"/>
        <v>162.61</v>
      </c>
      <c r="H13" s="17">
        <f t="shared" si="5"/>
        <v>222.09</v>
      </c>
      <c r="I13" s="17">
        <f t="shared" si="5"/>
        <v>2.49728283588329</v>
      </c>
      <c r="J13" s="17">
        <f t="shared" si="5"/>
        <v>363</v>
      </c>
      <c r="K13" s="17">
        <f t="shared" si="5"/>
        <v>451.34</v>
      </c>
      <c r="L13" s="17">
        <f t="shared" si="5"/>
        <v>2.2760625</v>
      </c>
      <c r="M13" s="17">
        <f t="shared" si="5"/>
        <v>520</v>
      </c>
      <c r="N13" s="17">
        <f t="shared" si="5"/>
        <v>647.61</v>
      </c>
      <c r="O13" s="17">
        <f t="shared" si="5"/>
        <v>2.27036016949153</v>
      </c>
      <c r="P13" s="17">
        <f t="shared" si="5"/>
        <v>749.86</v>
      </c>
    </row>
    <row r="14" spans="1:16">
      <c r="A14" s="4" t="s">
        <v>22</v>
      </c>
      <c r="B14" s="5" t="s">
        <v>12</v>
      </c>
      <c r="C14" s="6" t="s">
        <v>13</v>
      </c>
      <c r="D14" s="12">
        <v>569.23</v>
      </c>
      <c r="E14" s="12">
        <v>652.19</v>
      </c>
      <c r="F14" s="18">
        <f>E14/D14</f>
        <v>1.14574073748748</v>
      </c>
      <c r="G14" s="12">
        <v>705.07</v>
      </c>
      <c r="H14" s="12">
        <v>661.16</v>
      </c>
      <c r="I14" s="18">
        <f>H14/G14</f>
        <v>0.937722495638731</v>
      </c>
      <c r="J14" s="12">
        <v>619</v>
      </c>
      <c r="K14" s="12">
        <v>617.52</v>
      </c>
      <c r="L14" s="18">
        <f>K14/J14</f>
        <v>0.997609046849758</v>
      </c>
      <c r="M14" s="12">
        <v>606</v>
      </c>
      <c r="N14" s="12">
        <v>647.93</v>
      </c>
      <c r="O14" s="18">
        <f>N14/M14</f>
        <v>1.06919141914191</v>
      </c>
      <c r="P14" s="12">
        <v>704.04</v>
      </c>
    </row>
    <row r="15" spans="1:16">
      <c r="A15" s="9"/>
      <c r="B15" s="5"/>
      <c r="C15" s="6" t="s">
        <v>14</v>
      </c>
      <c r="D15" s="12">
        <v>541.29</v>
      </c>
      <c r="E15" s="12">
        <v>537.18</v>
      </c>
      <c r="F15" s="18">
        <f t="shared" ref="F15:F21" si="6">E15/D15</f>
        <v>0.992407027656155</v>
      </c>
      <c r="G15" s="12">
        <v>561.32</v>
      </c>
      <c r="H15" s="12">
        <v>635.97</v>
      </c>
      <c r="I15" s="18">
        <f t="shared" ref="I15:I21" si="7">H15/G15</f>
        <v>1.1329900947766</v>
      </c>
      <c r="J15" s="12">
        <v>655</v>
      </c>
      <c r="K15" s="12">
        <v>652.39</v>
      </c>
      <c r="L15" s="18">
        <f t="shared" ref="L15:L21" si="8">K15/J15</f>
        <v>0.996015267175573</v>
      </c>
      <c r="M15" s="12">
        <v>569</v>
      </c>
      <c r="N15" s="12">
        <v>531.51</v>
      </c>
      <c r="O15" s="18">
        <f t="shared" ref="O15:O21" si="9">N15/M15</f>
        <v>0.934112478031634</v>
      </c>
      <c r="P15" s="12">
        <v>302.83</v>
      </c>
    </row>
    <row r="16" spans="1:16">
      <c r="A16" s="9"/>
      <c r="B16" s="5"/>
      <c r="C16" s="6" t="s">
        <v>15</v>
      </c>
      <c r="D16" s="12">
        <v>7.2</v>
      </c>
      <c r="E16" s="12">
        <v>9.32</v>
      </c>
      <c r="F16" s="18">
        <f t="shared" si="6"/>
        <v>1.29444444444444</v>
      </c>
      <c r="G16" s="12">
        <v>7.55</v>
      </c>
      <c r="H16" s="12">
        <v>7.15</v>
      </c>
      <c r="I16" s="18">
        <f t="shared" si="7"/>
        <v>0.947019867549669</v>
      </c>
      <c r="J16" s="12">
        <v>8</v>
      </c>
      <c r="K16" s="12">
        <v>7.07</v>
      </c>
      <c r="L16" s="18">
        <f t="shared" si="8"/>
        <v>0.88375</v>
      </c>
      <c r="M16" s="12">
        <v>1</v>
      </c>
      <c r="N16" s="12">
        <v>4.91</v>
      </c>
      <c r="O16" s="18">
        <f t="shared" si="9"/>
        <v>4.91</v>
      </c>
      <c r="P16" s="12">
        <v>3.77</v>
      </c>
    </row>
    <row r="17" spans="1:16">
      <c r="A17" s="9"/>
      <c r="B17" s="5"/>
      <c r="C17" s="6" t="s">
        <v>16</v>
      </c>
      <c r="D17" s="19">
        <f>SUM(D14:D16)</f>
        <v>1117.72</v>
      </c>
      <c r="E17" s="19">
        <f>SUM(E14:E16)</f>
        <v>1198.69</v>
      </c>
      <c r="F17" s="20">
        <f t="shared" si="6"/>
        <v>1.07244211430412</v>
      </c>
      <c r="G17" s="19">
        <f>SUM(G14:G16)</f>
        <v>1273.94</v>
      </c>
      <c r="H17" s="19">
        <f>SUM(H14:H16)</f>
        <v>1304.28</v>
      </c>
      <c r="I17" s="20">
        <f t="shared" si="7"/>
        <v>1.02381587829882</v>
      </c>
      <c r="J17" s="19">
        <f>SUM(J14:J16)</f>
        <v>1282</v>
      </c>
      <c r="K17" s="19">
        <f>SUM(K14:K16)</f>
        <v>1276.98</v>
      </c>
      <c r="L17" s="20">
        <f t="shared" si="8"/>
        <v>0.996084243369735</v>
      </c>
      <c r="M17" s="19">
        <f>SUM(M14:M16)</f>
        <v>1176</v>
      </c>
      <c r="N17" s="19">
        <f>SUM(N14:N16)</f>
        <v>1184.35</v>
      </c>
      <c r="O17" s="20">
        <f t="shared" si="9"/>
        <v>1.00710034013605</v>
      </c>
      <c r="P17" s="19">
        <f>SUM(P14:P16)</f>
        <v>1010.64</v>
      </c>
    </row>
    <row r="18" spans="1:16">
      <c r="A18" s="9"/>
      <c r="B18" s="5" t="s">
        <v>17</v>
      </c>
      <c r="C18" s="6" t="s">
        <v>18</v>
      </c>
      <c r="D18" s="12">
        <v>94.62</v>
      </c>
      <c r="E18" s="12">
        <v>94.62</v>
      </c>
      <c r="F18" s="18">
        <f t="shared" si="6"/>
        <v>1</v>
      </c>
      <c r="G18" s="12">
        <v>63.67</v>
      </c>
      <c r="H18" s="12">
        <v>63.67</v>
      </c>
      <c r="I18" s="18">
        <f t="shared" si="7"/>
        <v>1</v>
      </c>
      <c r="J18" s="12">
        <v>29.75</v>
      </c>
      <c r="K18" s="12">
        <v>29.75</v>
      </c>
      <c r="L18" s="18">
        <f t="shared" si="8"/>
        <v>1</v>
      </c>
      <c r="M18" s="12">
        <v>115.32</v>
      </c>
      <c r="N18" s="12">
        <v>115.32</v>
      </c>
      <c r="O18" s="18">
        <f t="shared" si="9"/>
        <v>1</v>
      </c>
      <c r="P18" s="12">
        <v>245</v>
      </c>
    </row>
    <row r="19" spans="1:16">
      <c r="A19" s="9"/>
      <c r="B19" s="5"/>
      <c r="C19" s="6" t="s">
        <v>19</v>
      </c>
      <c r="D19" s="12">
        <v>42.45</v>
      </c>
      <c r="E19" s="12">
        <v>42.45</v>
      </c>
      <c r="F19" s="18">
        <f t="shared" si="6"/>
        <v>1</v>
      </c>
      <c r="G19" s="12">
        <v>42.45</v>
      </c>
      <c r="H19" s="12">
        <v>42.45</v>
      </c>
      <c r="I19" s="18">
        <f t="shared" si="7"/>
        <v>1</v>
      </c>
      <c r="J19" s="12">
        <v>42.45</v>
      </c>
      <c r="K19" s="12">
        <v>42.45</v>
      </c>
      <c r="L19" s="18">
        <f t="shared" si="8"/>
        <v>1</v>
      </c>
      <c r="M19" s="12">
        <v>42.45</v>
      </c>
      <c r="N19" s="12">
        <v>42.45</v>
      </c>
      <c r="O19" s="18">
        <f t="shared" si="9"/>
        <v>1</v>
      </c>
      <c r="P19" s="12">
        <v>42</v>
      </c>
    </row>
    <row r="20" spans="1:16">
      <c r="A20" s="9"/>
      <c r="B20" s="5"/>
      <c r="C20" s="6" t="s">
        <v>20</v>
      </c>
      <c r="D20" s="12"/>
      <c r="E20" s="12"/>
      <c r="F20" s="18"/>
      <c r="G20" s="12">
        <v>7.84</v>
      </c>
      <c r="H20" s="12">
        <v>7.84</v>
      </c>
      <c r="I20" s="18">
        <f t="shared" si="7"/>
        <v>1</v>
      </c>
      <c r="J20" s="12">
        <v>13.08</v>
      </c>
      <c r="K20" s="12">
        <v>13.08</v>
      </c>
      <c r="L20" s="18">
        <f t="shared" si="8"/>
        <v>1</v>
      </c>
      <c r="M20" s="12">
        <v>13.08</v>
      </c>
      <c r="N20" s="12">
        <v>13.08</v>
      </c>
      <c r="O20" s="18">
        <f t="shared" si="9"/>
        <v>1</v>
      </c>
      <c r="P20" s="12">
        <v>13</v>
      </c>
    </row>
    <row r="21" spans="1:16">
      <c r="A21" s="9"/>
      <c r="B21" s="5"/>
      <c r="C21" s="6" t="s">
        <v>16</v>
      </c>
      <c r="D21" s="19">
        <f>SUM(D18:D20)</f>
        <v>137.07</v>
      </c>
      <c r="E21" s="19">
        <f>SUM(E18:E20)</f>
        <v>137.07</v>
      </c>
      <c r="F21" s="20">
        <f t="shared" si="6"/>
        <v>1</v>
      </c>
      <c r="G21" s="19">
        <f t="shared" ref="G21:P21" si="10">SUM(G18:G20)</f>
        <v>113.96</v>
      </c>
      <c r="H21" s="19">
        <f t="shared" si="10"/>
        <v>113.96</v>
      </c>
      <c r="I21" s="20">
        <f t="shared" si="7"/>
        <v>1</v>
      </c>
      <c r="J21" s="19">
        <f t="shared" si="10"/>
        <v>85.28</v>
      </c>
      <c r="K21" s="19">
        <f t="shared" si="10"/>
        <v>85.28</v>
      </c>
      <c r="L21" s="20">
        <f t="shared" si="8"/>
        <v>1</v>
      </c>
      <c r="M21" s="19">
        <f t="shared" si="10"/>
        <v>170.85</v>
      </c>
      <c r="N21" s="19">
        <f t="shared" si="10"/>
        <v>170.85</v>
      </c>
      <c r="O21" s="20">
        <f t="shared" si="9"/>
        <v>1</v>
      </c>
      <c r="P21" s="19">
        <f t="shared" si="10"/>
        <v>300</v>
      </c>
    </row>
    <row r="22" spans="1:16">
      <c r="A22" s="14"/>
      <c r="B22" s="21" t="s">
        <v>21</v>
      </c>
      <c r="C22" s="22"/>
      <c r="D22" s="23">
        <f>D17+D21</f>
        <v>1254.79</v>
      </c>
      <c r="E22" s="23">
        <f t="shared" ref="E22:P22" si="11">E17+E21</f>
        <v>1335.76</v>
      </c>
      <c r="F22" s="23">
        <f t="shared" si="11"/>
        <v>2.07244211430412</v>
      </c>
      <c r="G22" s="23">
        <f t="shared" si="11"/>
        <v>1387.9</v>
      </c>
      <c r="H22" s="23">
        <f t="shared" si="11"/>
        <v>1418.24</v>
      </c>
      <c r="I22" s="23">
        <f t="shared" si="11"/>
        <v>2.02381587829882</v>
      </c>
      <c r="J22" s="23">
        <f t="shared" si="11"/>
        <v>1367.28</v>
      </c>
      <c r="K22" s="23">
        <f t="shared" si="11"/>
        <v>1362.26</v>
      </c>
      <c r="L22" s="23">
        <f t="shared" si="11"/>
        <v>1.99608424336973</v>
      </c>
      <c r="M22" s="23">
        <f t="shared" si="11"/>
        <v>1346.85</v>
      </c>
      <c r="N22" s="23">
        <f t="shared" si="11"/>
        <v>1355.2</v>
      </c>
      <c r="O22" s="23">
        <f t="shared" si="11"/>
        <v>2.00710034013605</v>
      </c>
      <c r="P22" s="23">
        <f t="shared" si="11"/>
        <v>1310.64</v>
      </c>
    </row>
    <row r="23" spans="1:16">
      <c r="A23" s="2" t="s">
        <v>23</v>
      </c>
      <c r="B23" s="5" t="s">
        <v>12</v>
      </c>
      <c r="C23" s="6" t="s">
        <v>13</v>
      </c>
      <c r="D23" s="7">
        <v>222.22</v>
      </c>
      <c r="E23" s="7">
        <v>302.69</v>
      </c>
      <c r="F23" s="8">
        <f>E23/D23</f>
        <v>1.36211862118621</v>
      </c>
      <c r="G23" s="7">
        <v>329.01</v>
      </c>
      <c r="H23" s="7">
        <v>379.43</v>
      </c>
      <c r="I23" s="8">
        <f>H23/G23</f>
        <v>1.15324762165284</v>
      </c>
      <c r="J23" s="7">
        <v>436</v>
      </c>
      <c r="K23" s="7">
        <v>484.87</v>
      </c>
      <c r="L23" s="8">
        <f>K23/J23</f>
        <v>1.1120871559633</v>
      </c>
      <c r="M23" s="7">
        <v>532</v>
      </c>
      <c r="N23" s="7">
        <v>543.84</v>
      </c>
      <c r="O23" s="8">
        <f>N23/M23</f>
        <v>1.02225563909774</v>
      </c>
      <c r="P23" s="7">
        <v>592.61</v>
      </c>
    </row>
    <row r="24" spans="1:16">
      <c r="A24" s="2"/>
      <c r="B24" s="5"/>
      <c r="C24" s="6" t="s">
        <v>14</v>
      </c>
      <c r="D24" s="7">
        <v>120.92</v>
      </c>
      <c r="E24" s="7">
        <v>147.41</v>
      </c>
      <c r="F24" s="8">
        <f t="shared" ref="F24:F30" si="12">E24/D24</f>
        <v>1.21907045980814</v>
      </c>
      <c r="G24" s="7">
        <v>183.96</v>
      </c>
      <c r="H24" s="7">
        <v>165.23</v>
      </c>
      <c r="I24" s="8">
        <f t="shared" ref="I24:I30" si="13">H24/G24</f>
        <v>0.898184387910415</v>
      </c>
      <c r="J24" s="7">
        <v>208</v>
      </c>
      <c r="K24" s="7">
        <f>234.16+0.55</f>
        <v>234.71</v>
      </c>
      <c r="L24" s="8">
        <f t="shared" ref="L24:L30" si="14">K24/J24</f>
        <v>1.12841346153846</v>
      </c>
      <c r="M24" s="7">
        <v>251</v>
      </c>
      <c r="N24" s="7">
        <v>308.58</v>
      </c>
      <c r="O24" s="8">
        <f t="shared" ref="O24:O30" si="15">N24/M24</f>
        <v>1.22940239043825</v>
      </c>
      <c r="P24" s="7">
        <v>318.87</v>
      </c>
    </row>
    <row r="25" spans="1:16">
      <c r="A25" s="2"/>
      <c r="B25" s="5"/>
      <c r="C25" s="6" t="s">
        <v>15</v>
      </c>
      <c r="D25" s="7"/>
      <c r="E25" s="7"/>
      <c r="F25" s="8"/>
      <c r="G25" s="7"/>
      <c r="H25" s="7"/>
      <c r="I25" s="8"/>
      <c r="J25" s="7"/>
      <c r="K25" s="7"/>
      <c r="L25" s="8"/>
      <c r="M25" s="7"/>
      <c r="N25" s="7"/>
      <c r="O25" s="8"/>
      <c r="P25" s="7"/>
    </row>
    <row r="26" spans="1:16">
      <c r="A26" s="2"/>
      <c r="B26" s="5"/>
      <c r="C26" s="6" t="s">
        <v>16</v>
      </c>
      <c r="D26" s="19">
        <f>SUM(D23:D25)</f>
        <v>343.14</v>
      </c>
      <c r="E26" s="19">
        <f>SUM(E23:E25)</f>
        <v>450.1</v>
      </c>
      <c r="F26" s="24">
        <f t="shared" si="12"/>
        <v>1.31170950632395</v>
      </c>
      <c r="G26" s="19">
        <f>SUM(G23:G25)</f>
        <v>512.97</v>
      </c>
      <c r="H26" s="19">
        <f>SUM(H23:H25)</f>
        <v>544.66</v>
      </c>
      <c r="I26" s="24">
        <f t="shared" si="13"/>
        <v>1.06177749186112</v>
      </c>
      <c r="J26" s="19">
        <f>SUM(J23:J25)</f>
        <v>644</v>
      </c>
      <c r="K26" s="19">
        <f>SUM(K23:K25)</f>
        <v>719.58</v>
      </c>
      <c r="L26" s="24">
        <f t="shared" si="14"/>
        <v>1.1173602484472</v>
      </c>
      <c r="M26" s="19">
        <f>SUM(M23:M25)</f>
        <v>783</v>
      </c>
      <c r="N26" s="19">
        <f>SUM(N23:N25)</f>
        <v>852.42</v>
      </c>
      <c r="O26" s="24">
        <f t="shared" si="15"/>
        <v>1.08865900383142</v>
      </c>
      <c r="P26" s="19">
        <f>SUM(P23:P25)</f>
        <v>911.48</v>
      </c>
    </row>
    <row r="27" spans="1:16">
      <c r="A27" s="2"/>
      <c r="B27" s="5" t="s">
        <v>17</v>
      </c>
      <c r="C27" s="6" t="s">
        <v>18</v>
      </c>
      <c r="D27" s="12"/>
      <c r="E27" s="12"/>
      <c r="F27" s="18"/>
      <c r="G27" s="12"/>
      <c r="H27" s="12"/>
      <c r="I27" s="18"/>
      <c r="J27" s="12"/>
      <c r="K27" s="12"/>
      <c r="L27" s="18"/>
      <c r="M27" s="12"/>
      <c r="N27" s="12"/>
      <c r="O27" s="18"/>
      <c r="P27" s="12"/>
    </row>
    <row r="28" spans="1:16">
      <c r="A28" s="2"/>
      <c r="B28" s="5"/>
      <c r="C28" s="6" t="s">
        <v>19</v>
      </c>
      <c r="D28" s="12">
        <v>42</v>
      </c>
      <c r="E28" s="12">
        <v>42.45</v>
      </c>
      <c r="F28" s="18">
        <f t="shared" si="12"/>
        <v>1.01071428571429</v>
      </c>
      <c r="G28" s="12">
        <v>42</v>
      </c>
      <c r="H28" s="12">
        <v>42.45</v>
      </c>
      <c r="I28" s="18">
        <f t="shared" si="13"/>
        <v>1.01071428571429</v>
      </c>
      <c r="J28" s="12">
        <v>42</v>
      </c>
      <c r="K28" s="12">
        <v>42.45</v>
      </c>
      <c r="L28" s="18">
        <f t="shared" si="14"/>
        <v>1.01071428571429</v>
      </c>
      <c r="M28" s="12">
        <v>42</v>
      </c>
      <c r="N28" s="12">
        <v>42.45</v>
      </c>
      <c r="O28" s="18">
        <f t="shared" si="15"/>
        <v>1.01071428571429</v>
      </c>
      <c r="P28" s="12">
        <v>42</v>
      </c>
    </row>
    <row r="29" spans="1:16">
      <c r="A29" s="2"/>
      <c r="B29" s="5"/>
      <c r="C29" s="6" t="s">
        <v>20</v>
      </c>
      <c r="D29" s="12"/>
      <c r="E29" s="12"/>
      <c r="F29" s="18"/>
      <c r="G29" s="12"/>
      <c r="H29" s="12"/>
      <c r="I29" s="18"/>
      <c r="J29" s="12"/>
      <c r="K29" s="12"/>
      <c r="L29" s="18"/>
      <c r="M29" s="12"/>
      <c r="N29" s="12"/>
      <c r="O29" s="18"/>
      <c r="P29" s="12"/>
    </row>
    <row r="30" spans="1:16">
      <c r="A30" s="2"/>
      <c r="B30" s="5"/>
      <c r="C30" s="6" t="s">
        <v>16</v>
      </c>
      <c r="D30" s="19">
        <f>SUM(D27:D29)</f>
        <v>42</v>
      </c>
      <c r="E30" s="19">
        <f>SUM(E27:E29)</f>
        <v>42.45</v>
      </c>
      <c r="F30" s="20">
        <f t="shared" si="12"/>
        <v>1.01071428571429</v>
      </c>
      <c r="G30" s="19">
        <f t="shared" ref="G30:P30" si="16">SUM(G27:G29)</f>
        <v>42</v>
      </c>
      <c r="H30" s="19">
        <f t="shared" si="16"/>
        <v>42.45</v>
      </c>
      <c r="I30" s="20">
        <f t="shared" si="13"/>
        <v>1.01071428571429</v>
      </c>
      <c r="J30" s="19">
        <f t="shared" si="16"/>
        <v>42</v>
      </c>
      <c r="K30" s="19">
        <f t="shared" si="16"/>
        <v>42.45</v>
      </c>
      <c r="L30" s="20">
        <f t="shared" si="14"/>
        <v>1.01071428571429</v>
      </c>
      <c r="M30" s="19">
        <f t="shared" si="16"/>
        <v>42</v>
      </c>
      <c r="N30" s="19">
        <f t="shared" si="16"/>
        <v>42.45</v>
      </c>
      <c r="O30" s="20">
        <f t="shared" si="15"/>
        <v>1.01071428571429</v>
      </c>
      <c r="P30" s="19">
        <f t="shared" si="16"/>
        <v>42</v>
      </c>
    </row>
    <row r="31" spans="1:16">
      <c r="A31" s="2"/>
      <c r="B31" s="25" t="s">
        <v>21</v>
      </c>
      <c r="C31" s="25"/>
      <c r="D31" s="17">
        <f>D26+D30</f>
        <v>385.14</v>
      </c>
      <c r="E31" s="17">
        <f t="shared" ref="E31:P31" si="17">E26+E30</f>
        <v>492.55</v>
      </c>
      <c r="F31" s="17">
        <f t="shared" si="17"/>
        <v>2.32242379203823</v>
      </c>
      <c r="G31" s="17">
        <f t="shared" si="17"/>
        <v>554.97</v>
      </c>
      <c r="H31" s="17">
        <f t="shared" si="17"/>
        <v>587.11</v>
      </c>
      <c r="I31" s="17">
        <f t="shared" si="17"/>
        <v>2.07249177757541</v>
      </c>
      <c r="J31" s="17">
        <f t="shared" si="17"/>
        <v>686</v>
      </c>
      <c r="K31" s="17">
        <f t="shared" si="17"/>
        <v>762.03</v>
      </c>
      <c r="L31" s="17">
        <f t="shared" si="17"/>
        <v>2.12807453416149</v>
      </c>
      <c r="M31" s="17">
        <f t="shared" si="17"/>
        <v>825</v>
      </c>
      <c r="N31" s="17">
        <f t="shared" si="17"/>
        <v>894.87</v>
      </c>
      <c r="O31" s="17">
        <f t="shared" si="17"/>
        <v>2.0993732895457</v>
      </c>
      <c r="P31" s="17">
        <f t="shared" si="17"/>
        <v>953.48</v>
      </c>
    </row>
  </sheetData>
  <mergeCells count="18">
    <mergeCell ref="A1:P1"/>
    <mergeCell ref="D3:F3"/>
    <mergeCell ref="G3:I3"/>
    <mergeCell ref="J3:L3"/>
    <mergeCell ref="M3:O3"/>
    <mergeCell ref="B13:C13"/>
    <mergeCell ref="B22:C22"/>
    <mergeCell ref="B31:C31"/>
    <mergeCell ref="A5:A13"/>
    <mergeCell ref="A14:A22"/>
    <mergeCell ref="A23:A31"/>
    <mergeCell ref="B5:B8"/>
    <mergeCell ref="B9:B12"/>
    <mergeCell ref="B14:B17"/>
    <mergeCell ref="B18:B21"/>
    <mergeCell ref="B23:B26"/>
    <mergeCell ref="B27:B30"/>
    <mergeCell ref="A3:C4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岳西、君王、濉溪服务区营业收入明细表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徐彦</cp:lastModifiedBy>
  <dcterms:created xsi:type="dcterms:W3CDTF">2006-09-16T00:00:00Z</dcterms:created>
  <dcterms:modified xsi:type="dcterms:W3CDTF">2020-03-16T01:56:44Z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